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11- Environnement\"/>
    </mc:Choice>
  </mc:AlternateContent>
  <xr:revisionPtr revIDLastSave="0" documentId="13_ncr:1_{A302849E-2A49-444C-8CDD-97BA9A402D56}" xr6:coauthVersionLast="45" xr6:coauthVersionMax="45" xr10:uidLastSave="{00000000-0000-0000-0000-000000000000}"/>
  <bookViews>
    <workbookView xWindow="20370" yWindow="-120" windowWidth="29040" windowHeight="15840" tabRatio="768" firstSheet="1" activeTab="1" xr2:uid="{00000000-000D-0000-FFFF-FFFF00000000}"/>
  </bookViews>
  <sheets>
    <sheet name="Feuil1" sheetId="8" state="hidden" r:id="rId1"/>
    <sheet name="CR-GR-HSE-411" sheetId="1" r:id="rId2"/>
    <sheet name="Feuil2" sheetId="9" state="hidden" r:id="rId3"/>
  </sheets>
  <definedNames>
    <definedName name="_xlnm._FilterDatabase" localSheetId="1" hidden="1">'CR-GR-HSE-411'!$A$12:$M$12</definedName>
    <definedName name="_xlnm.Print_Area" localSheetId="1">'CR-GR-HSE-411'!$A$1:$M$51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 l="1"/>
  <c r="A8" i="1" l="1"/>
  <c r="A7" i="1"/>
  <c r="J51" i="1"/>
  <c r="J50" i="1"/>
  <c r="K50" i="1" s="1"/>
  <c r="J49" i="1"/>
  <c r="J48" i="1"/>
  <c r="J47" i="1"/>
  <c r="J46" i="1"/>
  <c r="J45" i="1"/>
  <c r="J44" i="1"/>
  <c r="J43" i="1"/>
  <c r="K43" i="1" s="1"/>
  <c r="J42" i="1"/>
  <c r="K42" i="1" s="1"/>
  <c r="J41" i="1"/>
  <c r="J40" i="1"/>
  <c r="J39" i="1"/>
  <c r="J38" i="1"/>
  <c r="J37" i="1"/>
  <c r="K37" i="1" s="1"/>
  <c r="J36" i="1"/>
  <c r="K36" i="1" s="1"/>
  <c r="J35" i="1"/>
  <c r="J34" i="1"/>
  <c r="J33" i="1"/>
  <c r="J32" i="1"/>
  <c r="K32" i="1" s="1"/>
  <c r="J31" i="1"/>
  <c r="K31" i="1" s="1"/>
  <c r="J30" i="1"/>
  <c r="J29" i="1"/>
  <c r="K29" i="1" s="1"/>
  <c r="J28" i="1"/>
  <c r="J27" i="1"/>
  <c r="J26" i="1"/>
  <c r="K26" i="1" s="1"/>
  <c r="J25" i="1"/>
  <c r="J24" i="1"/>
  <c r="J23" i="1"/>
  <c r="J22" i="1"/>
  <c r="J21" i="1"/>
  <c r="J20" i="1"/>
  <c r="J19" i="1"/>
  <c r="K19" i="1" s="1"/>
  <c r="J18" i="1"/>
  <c r="K17" i="1" s="1"/>
  <c r="J17" i="1"/>
  <c r="J16" i="1"/>
  <c r="J15" i="1"/>
  <c r="K15" i="1" s="1"/>
  <c r="J14" i="1"/>
  <c r="J13" i="1"/>
  <c r="K13" i="1" s="1"/>
  <c r="E6" i="1" s="1"/>
  <c r="K24" i="1" l="1"/>
  <c r="K21" i="1"/>
  <c r="E7" i="1" s="1"/>
  <c r="K45" i="1"/>
  <c r="E8" i="1"/>
  <c r="A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12" authorId="0" shapeId="0" xr:uid="{49BED2E6-27E7-4A6E-942F-12CAC767522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<sst xmlns="http://schemas.openxmlformats.org/spreadsheetml/2006/main" count="232" uniqueCount="158">
  <si>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</si>
  <si>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</si>
  <si>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</si>
  <si>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</si>
  <si>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</si>
  <si>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</si>
  <si>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</si>
  <si>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</si>
  <si>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</si>
  <si>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</si>
  <si>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</si>
  <si>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</si>
  <si>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</si>
  <si>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</si>
  <si>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</si>
  <si>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</si>
  <si>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</si>
  <si>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</si>
  <si>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</si>
  <si>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</si>
  <si>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</si>
  <si>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</si>
  <si>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</si>
  <si>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</si>
  <si>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</si>
  <si>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</si>
  <si>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</si>
  <si>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</si>
  <si>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</si>
  <si>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</si>
  <si>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</si>
  <si>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NA</t>
  </si>
  <si>
    <t>Compliance status</t>
  </si>
  <si>
    <r>
      <t>% of compliance</t>
    </r>
    <r>
      <rPr>
        <b/>
        <sz val="12"/>
        <color rgb="FFFF0000"/>
        <rFont val="Calibri"/>
        <family val="2"/>
        <scheme val="minor"/>
      </rPr>
      <t xml:space="preserve"> (X% if YES, 0% if NO,-if NA)</t>
    </r>
  </si>
  <si>
    <t>3.1.1</t>
  </si>
  <si>
    <t>-</t>
  </si>
  <si>
    <r>
      <rPr>
        <b/>
        <sz val="18"/>
        <rFont val="Calibri"/>
        <family val="2"/>
        <scheme val="minor"/>
      </rPr>
      <t xml:space="preserve">Environmental Management and Protection in Operations
 </t>
    </r>
    <r>
      <rPr>
        <b/>
        <sz val="14"/>
        <rFont val="Calibri"/>
        <family val="2"/>
        <scheme val="minor"/>
      </rPr>
      <t>CR-GR-HSE-411</t>
    </r>
  </si>
  <si>
    <t>01.03  01.04  04.11  06.02</t>
  </si>
  <si>
    <t xml:space="preserve">3.1.2 </t>
  </si>
  <si>
    <t>01.03  02.01 04.11</t>
  </si>
  <si>
    <t xml:space="preserve">3.1.3 </t>
  </si>
  <si>
    <t>01.03 04.11</t>
  </si>
  <si>
    <t xml:space="preserve">3.1.4 </t>
  </si>
  <si>
    <t>04.03 04.11</t>
  </si>
  <si>
    <t xml:space="preserve">3.2.1 </t>
  </si>
  <si>
    <t>01.03 03.01 03.04 04.11</t>
  </si>
  <si>
    <t xml:space="preserve">3.2.2 </t>
  </si>
  <si>
    <t>03.01 03.04 04.11 07.02</t>
  </si>
  <si>
    <t xml:space="preserve">3.3.1 </t>
  </si>
  <si>
    <t>04.01 04.04 04.11</t>
  </si>
  <si>
    <t xml:space="preserve">3.3.2 </t>
  </si>
  <si>
    <t>04.04 04.11</t>
  </si>
  <si>
    <t xml:space="preserve">3.3.3 </t>
  </si>
  <si>
    <t xml:space="preserve">3.3.4 </t>
  </si>
  <si>
    <t>04.01 04.11 05.05 05.06 06.02</t>
  </si>
  <si>
    <t xml:space="preserve">3.3.5 </t>
  </si>
  <si>
    <t xml:space="preserve">3.3.6 </t>
  </si>
  <si>
    <t>04.11</t>
  </si>
  <si>
    <t xml:space="preserve">3.3.7 </t>
  </si>
  <si>
    <t xml:space="preserve">3.3.8 </t>
  </si>
  <si>
    <t xml:space="preserve">3.3.9 </t>
  </si>
  <si>
    <t xml:space="preserve">3.3.10 </t>
  </si>
  <si>
    <t xml:space="preserve">3.3.11 </t>
  </si>
  <si>
    <t>Environmental Management</t>
  </si>
  <si>
    <t>ISO 14001 Certification of the Environmental Management System (EMS)</t>
  </si>
  <si>
    <t>Energy Management System (EnMS)</t>
  </si>
  <si>
    <t>Availability and Efficiency of Facilities Contributing to Environmental Protection</t>
  </si>
  <si>
    <t>Chronic Risks to the Environment and/or the Health of Local Residents</t>
  </si>
  <si>
    <t>Accidental Environmental Risk</t>
  </si>
  <si>
    <t>Chemicals Management</t>
  </si>
  <si>
    <t>Storage of Chemicals</t>
  </si>
  <si>
    <t>Exploration and Production Drilling Fluids</t>
  </si>
  <si>
    <t>Waste Management</t>
  </si>
  <si>
    <t>Exploration and Production Drill Cuttings</t>
  </si>
  <si>
    <t>Discharges to Water</t>
  </si>
  <si>
    <t>Soil and Groundwater Protection</t>
  </si>
  <si>
    <t>Water Resource</t>
  </si>
  <si>
    <t>Nuisances</t>
  </si>
  <si>
    <t>Biodiversity</t>
  </si>
  <si>
    <t>A function in charge of environmental issues is implemented in order to integrate environmental challenges into the HSE management system. The designated person is trained.</t>
  </si>
  <si>
    <t>Environmental Management Systems (EMS), applicable to production affiliates of the EP Branch, and to sites of the RC and MS branches with an annual production of more than 250,000 tons and to gas-fired power plants, are certified to the ISO 14001 standard.
This certification is obtained within 2 years following the start-up or acquisition of the asset, or after exceeding the production thresholds defined for the RC and MS sites for 2 consecutive years.</t>
  </si>
  <si>
    <t>A EnMS aligned with the principles of the ISO 50001 standard is formalised and implemented if the annual energy consumption of an operated asset exceeds 50 KTOE of primary energy or 100 KTOE of overall energy (primary energy + energy lost through burning/venting). This EnMS is implemented within 2 years following the start-up or acquisition of the asset, or after exceeding one of these thresholds during 2 successive years.</t>
  </si>
  <si>
    <t>Facilities to measure and limit releases to the environment are identified. Their availability and efficiency thresholds are defined and respected.</t>
  </si>
  <si>
    <t>Chronic risks to the environment and/or the health of local residents, linked to emissions of polluting substances to the environment by operated installations, are identified and evaluated at least every 5 years and during major modifications.
If necessary, a suitable action plan for risk reduction is established and its implementation monitored.
Information relating to chronic risks and their analysis is kept securely in accordance with the Group's document retention policy or local regulations if more stringent.</t>
  </si>
  <si>
    <t>In the event of an accidental release of a polluting substance, the pollution is managed as soon as possible according to the health and environmental risks. The residual risks are assessed and taken into account in order to develop an action plan and suitable prevention/protection means.</t>
  </si>
  <si>
    <t>A documented chemicals management procedure is implemented to limit the risks to the environment, considering the selection, storage, transport, use, possible associated emissions and disposal of chemicals.
In particular, an inventory of chemical products is regularly updated. This inventory mentions the maximum quantities stored, the quantities actually stored, the places of storage, use, and list exhaustively the latest version of the materials safety data sheets (MSDS).</t>
  </si>
  <si>
    <t>Chemical storage areas are isolated from the natural ground, drained towards a treatment and/or provided with retention systems, and are adequately protected. Incompatible products are adequately segregated.</t>
  </si>
  <si>
    <t>All components of Water-Based Drilling Fluids (WBDF) and Non-Aqueous Drilling Fluids (NADF) are selected according to the criteria and thresholds for toxicity, bioaccumulation and biodegradability set out in OSPAR Recommendation 2019/04.
The content of aromatic compounds in any non-aqueous based drilling fluid is less than 3% by weight as measured by UV spectrophotometry (Burdett method). NADFs are recovered for recycling or disposal.
It is prohibited to:
-	Release NADF into the environment;
-	Use fuel oil/gas oil in drilling muds.</t>
  </si>
  <si>
    <t>A documented waste management procedure for the entity or affiliate is implemented. It covers the entire life cycle of waste from production to final treatment. This procedure specifies the measures to be taken regarding:
-	Waste identification, collection, sorting, quantification, transport, storage, treatment and traceability to ensure the preservation of the environment, in particular for hazardous waste, medical waste or radioactive waste;
-	Selection (approval, technical suitability, etc.) and control of waste transport and treatment contractors (regular audits or assessments);
-	Awareness and training of the personnel involved in waste management in the entity or affiliate.
The discharge of waste into the environment and/or open burning of waste is prohibited except in specific cases with the agreement of the competent authorities.</t>
  </si>
  <si>
    <t>Measures to limit and treat discharges into water of polluting substances or substances whose temperature is likely to cause damage to the environment are defined and implemented, including the control of channelled emissions, the prevention of leaks and monitoring.
Suitable methods for the retention and containment of water potentially containing polluting substances are put in place, and treatment facilities are maintained in good working order.
In the absence of more stringent regulatory thresholds, the hydrocarbon content is limited, for each discharge point and on a monthly basis for continuous discharges, to:
-	30 mg/l for continuous aqueous discharges into the sea;
-	15 mg/l for aqueous discharges to land and coastal waters.
Dilution as a method of treating potentially polluting waters, as well as the discharge of polluting substances into producing aquifers, are prohibited.</t>
  </si>
  <si>
    <t>Measures to limit and treat emissions of polluting substances into the atmosphere are defined and implemented, including the control of channelled emissions, the prevention of fugitive emissions and their surveillance.</t>
  </si>
  <si>
    <t>Soil and groundwater protection measures are defined and implemented, including the prevention of leaks and spills of potentially polluting substances.</t>
  </si>
  <si>
    <t>The risks of nuisance (noise, odours, light, dust, vibrations) generated by installations are assessed. If necessary, limitation and treatment measures are defined and implemented.</t>
  </si>
  <si>
    <t xml:space="preserve">The impacts of operations on biodiversity and ecosystem services are identified. Where appropriate, avoidance, reduction and mitigation (ARM) actions are defined and implemented to manage these impacts, and the associated performance is monitored.
A biodiversity action plan is developed for any site located in a Ramsar site or in IUCN (International Union for Conservation of Nature) zones I to IV. This plan is implemented, at the latest, at the start of production. Its progress is made public each year.
No oil or gas exploration or extraction activities are carried out within the perimeter of natural sites included on the UNESCO (United Nations Educational, Scientific and Cultural Organisation) World Heritage List.
There is no oil field exploration activity in the Arctic sea ice. </t>
  </si>
  <si>
    <t>For sites located in water stress zones which withdraw more than 500,000 m3 of fresh water per year (55 m3/h), where a detailed analysis confirms the risk to the water resource, ways of optimising the freshwater consumption are studied and documented. If necessary, an appropriate action plan is put in place.
Pumping into potable aquifers for uses related to the extraction of oil or gas is prohibited.</t>
  </si>
  <si>
    <t>3.1 Organisation and Management System</t>
  </si>
  <si>
    <t>3.2 Environmental Risk Management</t>
  </si>
  <si>
    <t>3.3 Environmental Practices in Operation</t>
  </si>
  <si>
    <t>Have you implemented a function in charge of environment?</t>
  </si>
  <si>
    <t>Is the designated person trained?</t>
  </si>
  <si>
    <t>Are Environmental Management Systems (EMS) applicable to MS sites with an annual production of more than 250,000 tons, certified to the ISO 14001 standard?</t>
  </si>
  <si>
    <t>Is this certification obtained within 2 years following the start-up or acquisition of the asset, or after exceeding the production thresholds defined for the MS sites for 2 consecutive years?</t>
  </si>
  <si>
    <t>Organization chart</t>
  </si>
  <si>
    <t>Trainings follow-up</t>
  </si>
  <si>
    <t>Risks analysis</t>
  </si>
  <si>
    <t>Action plan</t>
  </si>
  <si>
    <t>Emergency response plan and lessons learned</t>
  </si>
  <si>
    <t>Chemicals management procedure</t>
  </si>
  <si>
    <t>Chemicals inventory</t>
  </si>
  <si>
    <t>Chemicals storage</t>
  </si>
  <si>
    <t>Waste management procedure</t>
  </si>
  <si>
    <t>Nuisance management procedure</t>
  </si>
  <si>
    <t>Biodiversity Action Plan</t>
  </si>
  <si>
    <t>Water ressource management procedure</t>
  </si>
  <si>
    <t>En Management system</t>
  </si>
  <si>
    <t>Environmental Management system</t>
  </si>
  <si>
    <t>Is anMS aligned with the principles of the ISO 50001 standard, formalised and implemented if the annual energy consumption of an operated asset exceeds 50 KTOE of primary energy or 100 KTOE of overall energy (primary energy + energy lost through burning/venting)?</t>
  </si>
  <si>
    <t>Is this EnMS implemented within 2 years following the start-up or acquisition of the asset, or after exceeding one of these thresholds during 2 successive years?</t>
  </si>
  <si>
    <t>Are facilities to measure and limit releases to the environment identified?</t>
  </si>
  <si>
    <t>Their availability and efficiency thresholds are defined and respected.</t>
  </si>
  <si>
    <t>Are chronic risks to the environment and/or the health of local residents, linked to emissions of polluting substances to the environment by operated installations, identified and evaluated at least every 5 years and during major modifications?</t>
  </si>
  <si>
    <t>Is information relating to chronic risks and their analysis kept securely in accordance with the Group's document retention policy or local regulations if more stringent?</t>
  </si>
  <si>
    <t>Have you established a suitable action plan for risk reduction if necessary? Do you monitor its implementation?</t>
  </si>
  <si>
    <t>In the event of an accidental release of a polluting substance, Is the pollution managed as soon as possible according to the health and environmental risks?</t>
  </si>
  <si>
    <t>Are the residual risks assessed and taken into account in order to develop an action plan and suitable prevention/protection means?</t>
  </si>
  <si>
    <t>Is a documented chemicals management procedure implemented to limit the risks to the environment, considering the selection, storage, transport, use, possible associated emissions and disposal of chemicals?</t>
  </si>
  <si>
    <t>Do you update regularly the inventory of chemicals?</t>
  </si>
  <si>
    <t>Do the inventory mention the maximum quantities stored, the quantities actually stored, the places of storage, use, and list exhaustively the latest version of the materials safety data sheets (MSDS)?</t>
  </si>
  <si>
    <t>Are chemical storage areas isolated from the natural ground, drained towards a treatment and/or provided with retention systems, and adequately protected?</t>
  </si>
  <si>
    <t>Do you segregate adequately incompatible products?</t>
  </si>
  <si>
    <t>Have you implemented a documented waste management procedure?</t>
  </si>
  <si>
    <t>Do it cover the entire life cycle of waste from production to final treatment?</t>
  </si>
  <si>
    <t xml:space="preserve">Do the procedure specify the measures to be taken regarding:
-	Waste identification, collection, sorting, quantification, transport, storage, treatment and traceability to ensure the preservation of the environment, in particular for hazardous waste, medical waste or radioactive waste?
-	Selection (approval, technical suitability, etc.) and control of waste transport and treatment contractors (regular audits or assessments)?
-	Awareness and training of the personnel involved in waste management in the entity or affiliate?
</t>
  </si>
  <si>
    <t>Have you defined and implemented measures to limit and treat emissions of polluting substances into the atmosphere , including the control of channelled emissions, the prevention of fugitive emissions and their surveillance?</t>
  </si>
  <si>
    <t>Have you defined and implemented measures to limit and treat discharges into water of polluting substances or substances whose temperature is likely to cause damage to the environment, including the control of channelled emissions, the prevention of leaks and monitoring?</t>
  </si>
  <si>
    <t>Have you put in place suitable methods for the retention and containment of water potentially containing polluting substances? Are treatment facilities maintained in good working order?</t>
  </si>
  <si>
    <t>Is the hydrocarbon content limited, for each discharge point and on a monthly basis for continuous discharges, to:
-	30 mg/l for continuous aqueous discharges into the sea?
-	15 mg/l for aqueous discharges to land and coastal waters?</t>
  </si>
  <si>
    <t xml:space="preserve">Do you dilute polluting waters? </t>
  </si>
  <si>
    <t>Do you discharge polluting substances into producing aquifers?</t>
  </si>
  <si>
    <t>Have you defined and  implemented soil and groundwater protection measures, including the prevention of leaks and spills of potentially polluting substances?</t>
  </si>
  <si>
    <t xml:space="preserve">Have you assessed the risks of nuisance (noise, odours, light, dust, vibrations) generated by installations? </t>
  </si>
  <si>
    <t>If necessary, have defined and implemented  limitation and treatment measures?</t>
  </si>
  <si>
    <t>Have you identify the impacts of operations on biodiversity and ecosystem services?</t>
  </si>
  <si>
    <t xml:space="preserve">Have you developped a biodiversity action plan developed for any site located in a Ramsar site or in IUCN (International Union for Conservation of Nature) zones I to IV? </t>
  </si>
  <si>
    <t>Where appropriate, Are avoidance, reduction and mitigation (ARM) actions defined and implemented to manage these impacts?  Do you monitor associated performance?</t>
  </si>
  <si>
    <t>Have you implemented this
plan, at the latest, at the start of production?</t>
  </si>
  <si>
    <t>Do you made public its progress each year?</t>
  </si>
  <si>
    <t>Have you studied and documented ways of optimising the freshwater consumption for sites located in water stress zones which withdraw more than 500,000 m3 of fresh water per year (55 m3/h), where a detailed analysis confirms the risk to the water resource?</t>
  </si>
  <si>
    <t>Have you put in place an appropriate action plan, if it was necessary?</t>
  </si>
  <si>
    <t>No modification with CR-MS-HSEQ-416 and 421</t>
  </si>
  <si>
    <t>En Management system
Site with the highest energy consumption in 2019: Brunsbuttel with 21 kTep.</t>
  </si>
  <si>
    <t>Risks analysis
- Screening tool for sites: ERASM 
- Screening tool for gas station network: EVARISK (or included in OSCAR)</t>
  </si>
  <si>
    <t>Archivage (waste water analyses, Benzene measurements, groundwater quality analyses (piezometer)...)</t>
  </si>
  <si>
    <t>Risk analysis and Emergency response plan
RETIA: Group's entity competent in the assessment of health risks in case of soil pollution.</t>
  </si>
  <si>
    <t>Emissions management procedure including in particular: the condition of the joints of the floating roofs, the arrangement of the vents and the availability of the means of recovery of hydrocarbon vapour.</t>
  </si>
  <si>
    <t>Discharges management procedure  including in particular: the collection of oily water, the sealing of surfaces at risk of pollution, the existence of decanters/separators and their cleaning at least once a year.</t>
  </si>
  <si>
    <t>Soil and groundwater mangement procedure
Main causes of pollution: single-shell tank, discharge pumps and burried pipe</t>
  </si>
  <si>
    <t>Environment impact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</si>
</sst>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sz val="11"/>
      <name val="Calibri"/>
      <family val="2"/>
      <scheme val="minor"/>
    </font>
    <font>
      <i/>
      <sz val="11"/>
      <name val="Calibri"/>
      <family val="2"/>
    </font>
    <font>
      <sz val="11"/>
      <name val="Calibri"/>
      <family val="2"/>
    </font>
    <font>
      <sz val="11"/>
      <color theme="1"/>
      <name val="Calibri"/>
      <family val="2"/>
    </font>
    <font>
      <sz val="11"/>
      <color theme="4" tint="-0.249977111117893"/>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2CC"/>
        <bgColor rgb="FF000000"/>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Fill="0" applyProtection="0"/>
  </cellStyleXfs>
  <cellXfs count="138">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6"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9" fontId="0" fillId="0" borderId="3" xfId="1" applyFont="1" applyBorder="1" applyAlignment="1">
      <alignment horizontal="center" vertical="center"/>
    </xf>
    <xf numFmtId="0" fontId="0" fillId="6" borderId="1" xfId="0" applyFill="1" applyBorder="1" applyAlignment="1" applyProtection="1">
      <alignment horizontal="center" vertical="center"/>
      <protection locked="0"/>
    </xf>
    <xf numFmtId="9" fontId="6" fillId="4" borderId="1" xfId="0"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9" fontId="3" fillId="2" borderId="14" xfId="1" applyFont="1" applyFill="1" applyBorder="1" applyAlignment="1">
      <alignment horizontal="center" vertical="center" wrapText="1"/>
    </xf>
    <xf numFmtId="9" fontId="3" fillId="2" borderId="14" xfId="1" applyFont="1" applyFill="1" applyBorder="1" applyAlignment="1">
      <alignment horizontal="center" vertical="center" textRotation="90" wrapText="1"/>
    </xf>
    <xf numFmtId="0" fontId="3" fillId="2" borderId="15" xfId="0" applyFont="1" applyFill="1" applyBorder="1" applyAlignment="1">
      <alignment horizontal="center" vertical="center" wrapText="1"/>
    </xf>
    <xf numFmtId="0" fontId="0" fillId="0" borderId="1" xfId="0" applyBorder="1"/>
    <xf numFmtId="9" fontId="0" fillId="6" borderId="1" xfId="1" applyFont="1" applyFill="1" applyBorder="1" applyAlignment="1" applyProtection="1">
      <alignment horizontal="center" vertical="center"/>
      <protection locked="0"/>
    </xf>
    <xf numFmtId="9" fontId="0" fillId="6" borderId="16" xfId="1" applyFont="1" applyFill="1" applyBorder="1" applyAlignment="1" applyProtection="1">
      <alignment horizontal="center" vertical="center"/>
      <protection locked="0"/>
    </xf>
    <xf numFmtId="0" fontId="13" fillId="0" borderId="20"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2" xfId="0" applyFont="1" applyBorder="1" applyAlignment="1">
      <alignment horizontal="left" vertical="center" wrapText="1"/>
    </xf>
    <xf numFmtId="0" fontId="13" fillId="0" borderId="12" xfId="0" applyFont="1" applyBorder="1" applyAlignment="1">
      <alignment vertical="center" wrapText="1"/>
    </xf>
    <xf numFmtId="0" fontId="15" fillId="0" borderId="16" xfId="0" applyFont="1" applyBorder="1" applyAlignment="1">
      <alignment horizontal="left"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0" fillId="0" borderId="16" xfId="0" applyBorder="1" applyAlignment="1">
      <alignment horizontal="left" vertical="center" wrapText="1"/>
    </xf>
    <xf numFmtId="0" fontId="12" fillId="0" borderId="4" xfId="0" applyFont="1" applyBorder="1" applyAlignment="1">
      <alignment vertical="center" wrapText="1"/>
    </xf>
    <xf numFmtId="0" fontId="0" fillId="0" borderId="1" xfId="0" applyBorder="1" applyAlignment="1">
      <alignment horizontal="left" vertical="center" wrapText="1"/>
    </xf>
    <xf numFmtId="9" fontId="0" fillId="6" borderId="12" xfId="1" applyFont="1" applyFill="1" applyBorder="1" applyAlignment="1" applyProtection="1">
      <alignment horizontal="center" vertical="center"/>
      <protection locked="0"/>
    </xf>
    <xf numFmtId="9" fontId="0" fillId="6" borderId="4" xfId="1" applyFont="1" applyFill="1" applyBorder="1" applyAlignment="1" applyProtection="1">
      <alignment horizontal="center" vertical="center"/>
      <protection locked="0"/>
    </xf>
    <xf numFmtId="0" fontId="13" fillId="0" borderId="4" xfId="0" applyFont="1" applyBorder="1" applyAlignment="1">
      <alignment vertical="center" wrapText="1"/>
    </xf>
    <xf numFmtId="9" fontId="0" fillId="6" borderId="21" xfId="1" applyFont="1"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14" fillId="0" borderId="1" xfId="0" applyFont="1" applyBorder="1" applyAlignment="1">
      <alignment vertical="center" wrapText="1"/>
    </xf>
    <xf numFmtId="0" fontId="0" fillId="6" borderId="12"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14" fillId="0" borderId="28" xfId="0" applyFont="1" applyBorder="1" applyAlignment="1">
      <alignment vertical="center" wrapText="1"/>
    </xf>
    <xf numFmtId="0" fontId="0" fillId="6" borderId="28" xfId="0" applyFill="1" applyBorder="1" applyAlignment="1" applyProtection="1">
      <alignment horizontal="center" vertical="center"/>
      <protection locked="0"/>
    </xf>
    <xf numFmtId="0" fontId="0" fillId="6" borderId="34" xfId="0" applyFill="1" applyBorder="1" applyAlignment="1" applyProtection="1">
      <alignment horizontal="center" vertical="center"/>
      <protection locked="0"/>
    </xf>
    <xf numFmtId="0" fontId="13" fillId="0" borderId="16" xfId="0" applyFont="1" applyBorder="1" applyAlignment="1">
      <alignment vertical="center" wrapText="1"/>
    </xf>
    <xf numFmtId="0" fontId="0" fillId="6" borderId="16" xfId="0" applyFill="1" applyBorder="1" applyAlignment="1" applyProtection="1">
      <alignment horizontal="center" vertical="center"/>
      <protection locked="0"/>
    </xf>
    <xf numFmtId="0" fontId="0" fillId="6" borderId="35" xfId="0" applyFill="1" applyBorder="1" applyAlignment="1" applyProtection="1">
      <alignment horizontal="center" vertical="center"/>
      <protection locked="0"/>
    </xf>
    <xf numFmtId="0" fontId="11" fillId="0" borderId="18" xfId="0" applyFont="1" applyBorder="1" applyAlignment="1">
      <alignment horizontal="center" vertical="top" wrapText="1"/>
    </xf>
    <xf numFmtId="0" fontId="0" fillId="0" borderId="1" xfId="0" applyBorder="1" applyAlignment="1">
      <alignment vertical="top" wrapText="1"/>
    </xf>
    <xf numFmtId="0" fontId="11" fillId="0" borderId="1" xfId="0" applyFont="1" applyBorder="1" applyAlignment="1">
      <alignment horizontal="center" vertical="top"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9" fontId="0" fillId="6" borderId="1" xfId="1" applyFont="1" applyFill="1" applyBorder="1" applyAlignment="1" applyProtection="1">
      <alignment vertical="center"/>
      <protection locked="0"/>
    </xf>
    <xf numFmtId="0" fontId="0" fillId="0" borderId="1" xfId="0" applyBorder="1" applyAlignment="1">
      <alignment horizontal="left" vertical="center"/>
    </xf>
    <xf numFmtId="0" fontId="15" fillId="0" borderId="1" xfId="0" applyFont="1" applyBorder="1" applyAlignment="1">
      <alignment horizontal="center" vertical="center" wrapText="1"/>
    </xf>
    <xf numFmtId="0" fontId="0" fillId="0" borderId="0" xfId="0" applyAlignment="1">
      <alignment horizontal="left" vertical="center" wrapText="1"/>
    </xf>
    <xf numFmtId="9" fontId="15" fillId="7" borderId="1" xfId="1" applyFont="1" applyFill="1" applyBorder="1" applyAlignment="1" applyProtection="1">
      <alignment horizontal="center" vertical="center"/>
      <protection locked="0"/>
    </xf>
    <xf numFmtId="0" fontId="0" fillId="8" borderId="1" xfId="0" applyFill="1" applyBorder="1" applyAlignment="1">
      <alignment horizontal="left" vertical="top" wrapText="1"/>
    </xf>
    <xf numFmtId="0" fontId="0" fillId="4" borderId="1" xfId="0" applyFill="1" applyBorder="1" applyAlignment="1">
      <alignment horizontal="left" vertical="top" wrapText="1"/>
    </xf>
    <xf numFmtId="0" fontId="9"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0" fillId="0" borderId="29"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11" fillId="0" borderId="19" xfId="0" applyFont="1" applyBorder="1" applyAlignment="1">
      <alignment horizontal="center" vertical="center" wrapText="1"/>
    </xf>
    <xf numFmtId="0" fontId="11" fillId="0" borderId="26" xfId="0" applyFont="1" applyBorder="1" applyAlignment="1">
      <alignment horizontal="center" vertical="top" wrapText="1"/>
    </xf>
    <xf numFmtId="0" fontId="11" fillId="0" borderId="11" xfId="0" applyFont="1" applyBorder="1" applyAlignment="1">
      <alignment horizontal="center" vertical="top" wrapText="1"/>
    </xf>
    <xf numFmtId="0" fontId="16" fillId="0" borderId="30" xfId="0" applyFont="1" applyBorder="1" applyAlignment="1" applyProtection="1">
      <alignment horizontal="center"/>
      <protection locked="0"/>
    </xf>
    <xf numFmtId="0" fontId="11" fillId="0" borderId="25" xfId="0" applyFont="1" applyBorder="1" applyAlignment="1">
      <alignment horizontal="center" vertical="top" wrapText="1"/>
    </xf>
    <xf numFmtId="0" fontId="0" fillId="0" borderId="12" xfId="0" applyBorder="1" applyAlignment="1">
      <alignment horizontal="center" vertical="top" wrapText="1"/>
    </xf>
    <xf numFmtId="0" fontId="0" fillId="0" borderId="4" xfId="0" applyBorder="1" applyAlignment="1">
      <alignment horizontal="center" vertical="top" wrapText="1"/>
    </xf>
    <xf numFmtId="0" fontId="11" fillId="0" borderId="12" xfId="0" applyFont="1" applyBorder="1" applyAlignment="1">
      <alignment horizontal="center" vertical="top" wrapText="1"/>
    </xf>
    <xf numFmtId="0" fontId="11" fillId="0" borderId="4" xfId="0" applyFont="1" applyBorder="1" applyAlignment="1">
      <alignment horizontal="center" vertical="top" wrapText="1"/>
    </xf>
    <xf numFmtId="0" fontId="0" fillId="5" borderId="12" xfId="0" applyFill="1" applyBorder="1" applyAlignment="1">
      <alignment horizontal="left" vertical="top" wrapText="1"/>
    </xf>
    <xf numFmtId="0" fontId="0" fillId="5" borderId="4" xfId="0" applyFill="1" applyBorder="1" applyAlignment="1">
      <alignment horizontal="left" vertical="top" wrapText="1"/>
    </xf>
    <xf numFmtId="9" fontId="0" fillId="6" borderId="1" xfId="1" applyFont="1" applyFill="1" applyBorder="1" applyAlignment="1" applyProtection="1">
      <alignment horizontal="center" vertical="center"/>
      <protection locked="0"/>
    </xf>
    <xf numFmtId="0" fontId="0" fillId="0" borderId="20" xfId="0" applyBorder="1" applyAlignment="1">
      <alignment horizontal="center" vertical="top" wrapText="1"/>
    </xf>
    <xf numFmtId="0" fontId="11" fillId="0" borderId="20" xfId="0" applyFont="1" applyBorder="1" applyAlignment="1">
      <alignment horizontal="center" vertical="top" wrapText="1"/>
    </xf>
    <xf numFmtId="0" fontId="0" fillId="4" borderId="12" xfId="0" applyFill="1" applyBorder="1" applyAlignment="1">
      <alignment horizontal="left" vertical="top" wrapText="1"/>
    </xf>
    <xf numFmtId="0" fontId="0" fillId="4" borderId="4" xfId="0" applyFill="1" applyBorder="1" applyAlignment="1">
      <alignment horizontal="left" vertical="top" wrapText="1"/>
    </xf>
    <xf numFmtId="9" fontId="0" fillId="6" borderId="20" xfId="1" applyFont="1" applyFill="1" applyBorder="1" applyAlignment="1" applyProtection="1">
      <alignment horizontal="center" vertical="center"/>
      <protection locked="0"/>
    </xf>
    <xf numFmtId="9" fontId="0" fillId="6" borderId="12" xfId="1" applyFont="1" applyFill="1" applyBorder="1" applyAlignment="1" applyProtection="1">
      <alignment horizontal="center" vertical="center"/>
      <protection locked="0"/>
    </xf>
    <xf numFmtId="9" fontId="0" fillId="6" borderId="28" xfId="1" applyFont="1" applyFill="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24" xfId="0" applyFont="1" applyBorder="1" applyAlignment="1">
      <alignment horizontal="center" vertical="center" wrapText="1"/>
    </xf>
    <xf numFmtId="0" fontId="0" fillId="3" borderId="20" xfId="0" applyFill="1" applyBorder="1" applyAlignment="1">
      <alignment horizontal="left" vertical="top" wrapText="1"/>
    </xf>
    <xf numFmtId="0" fontId="0" fillId="3" borderId="4" xfId="0" applyFill="1" applyBorder="1" applyAlignment="1">
      <alignment horizontal="left" vertical="top" wrapText="1"/>
    </xf>
    <xf numFmtId="0" fontId="11" fillId="0" borderId="27" xfId="0" applyFont="1" applyBorder="1" applyAlignment="1">
      <alignment horizontal="center" vertical="top" wrapText="1"/>
    </xf>
    <xf numFmtId="0" fontId="0" fillId="0" borderId="28" xfId="0" applyBorder="1" applyAlignment="1">
      <alignment horizontal="center" vertical="top" wrapText="1"/>
    </xf>
    <xf numFmtId="0" fontId="11" fillId="0" borderId="28" xfId="0" applyFont="1" applyBorder="1" applyAlignment="1">
      <alignment horizontal="center" vertical="top" wrapText="1"/>
    </xf>
    <xf numFmtId="0" fontId="0" fillId="4" borderId="28" xfId="0" applyFill="1" applyBorder="1" applyAlignment="1">
      <alignment horizontal="left" vertical="top" wrapText="1"/>
    </xf>
    <xf numFmtId="0" fontId="0" fillId="3" borderId="12" xfId="0" applyFill="1" applyBorder="1" applyAlignment="1">
      <alignment horizontal="left" vertical="top"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0" fillId="5" borderId="14" xfId="0" applyFill="1" applyBorder="1" applyAlignment="1">
      <alignment horizontal="left" vertical="top" wrapText="1"/>
    </xf>
    <xf numFmtId="0" fontId="0" fillId="5" borderId="20" xfId="0" applyFill="1" applyBorder="1" applyAlignment="1">
      <alignment horizontal="left" vertical="top" wrapText="1"/>
    </xf>
    <xf numFmtId="0" fontId="11" fillId="0" borderId="22" xfId="0" applyFont="1" applyBorder="1" applyAlignment="1">
      <alignment horizontal="center" vertical="top" wrapText="1"/>
    </xf>
    <xf numFmtId="0" fontId="0" fillId="4" borderId="20" xfId="0" applyFill="1" applyBorder="1" applyAlignment="1">
      <alignment horizontal="left" vertical="top" wrapText="1"/>
    </xf>
    <xf numFmtId="0" fontId="11" fillId="0" borderId="36" xfId="0" applyFont="1" applyBorder="1" applyAlignment="1">
      <alignment horizontal="center" vertical="top" wrapText="1"/>
    </xf>
    <xf numFmtId="0" fontId="11" fillId="0" borderId="37" xfId="0" applyFont="1" applyBorder="1" applyAlignment="1">
      <alignment horizontal="center" vertical="top" wrapText="1"/>
    </xf>
    <xf numFmtId="0" fontId="0" fillId="0" borderId="1" xfId="0" applyBorder="1" applyAlignment="1">
      <alignment horizontal="center" vertical="top" wrapText="1"/>
    </xf>
    <xf numFmtId="0" fontId="0" fillId="0" borderId="16" xfId="0" applyBorder="1" applyAlignment="1">
      <alignment horizontal="center" vertical="top" wrapText="1"/>
    </xf>
    <xf numFmtId="0" fontId="11" fillId="0" borderId="1" xfId="0" applyFont="1" applyBorder="1" applyAlignment="1">
      <alignment horizontal="center" vertical="top" wrapText="1"/>
    </xf>
    <xf numFmtId="0" fontId="11" fillId="0" borderId="16" xfId="0" applyFont="1" applyBorder="1" applyAlignment="1">
      <alignment horizontal="center" vertical="top" wrapText="1"/>
    </xf>
    <xf numFmtId="9" fontId="0" fillId="6" borderId="4" xfId="1" applyFont="1" applyFill="1" applyBorder="1" applyAlignment="1" applyProtection="1">
      <alignment horizontal="center" vertical="center"/>
      <protection locked="0"/>
    </xf>
    <xf numFmtId="0" fontId="0" fillId="3" borderId="1" xfId="0" applyFill="1" applyBorder="1" applyAlignment="1">
      <alignment horizontal="left" vertical="top" wrapText="1"/>
    </xf>
    <xf numFmtId="0" fontId="0" fillId="3" borderId="16" xfId="0" applyFill="1" applyBorder="1" applyAlignment="1">
      <alignment horizontal="left" vertical="top" wrapText="1"/>
    </xf>
    <xf numFmtId="0" fontId="13"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4" xfId="0" applyFont="1" applyBorder="1" applyAlignment="1">
      <alignment horizontal="center" vertical="center" wrapText="1"/>
    </xf>
  </cellXfs>
  <cellStyles count="3">
    <cellStyle name="Normal" xfId="0" builtinId="0"/>
    <cellStyle name="Normal 3" xfId="2" xr:uid="{FC1663EE-4AF0-4698-902D-9054E397A15C}"/>
    <cellStyle name="Pourcentage" xfId="1" builtinId="5"/>
  </cellStyles>
  <dxfs count="8">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'CR-GR-HSE-411'!$B$5</c:f>
              <c:strCache>
                <c:ptCount val="1"/>
              </c:strCache>
            </c:strRef>
          </c:tx>
          <c:spPr>
            <a:solidFill>
              <a:schemeClr val="accent1"/>
            </a:solidFill>
            <a:ln>
              <a:noFill/>
            </a:ln>
            <a:effectLst/>
          </c:spPr>
          <c:invertIfNegative val="0"/>
          <c:cat>
            <c:strRef>
              <c:f>'CR-GR-HSE-411'!$A$6:$A$8</c:f>
              <c:strCache>
                <c:ptCount val="3"/>
                <c:pt idx="0">
                  <c:v>3.1 Organisation and Management System</c:v>
                </c:pt>
                <c:pt idx="1">
                  <c:v>3.2 Environmental Risk Management</c:v>
                </c:pt>
                <c:pt idx="2">
                  <c:v>3.3 Environmental Practices in Operation</c:v>
                </c:pt>
              </c:strCache>
            </c:strRef>
          </c:cat>
          <c:val>
            <c:numRef>
              <c:f>'CR-GR-HSE-411'!$B$6:$B$8</c:f>
              <c:numCache>
                <c:formatCode>General</c:formatCode>
                <c:ptCount val="3"/>
              </c:numCache>
            </c:numRef>
          </c:val>
          <c:extLst>
            <c:ext xmlns:c16="http://schemas.microsoft.com/office/drawing/2014/chart" uri="{C3380CC4-5D6E-409C-BE32-E72D297353CC}">
              <c16:uniqueId val="{00000000-C6FA-488E-BF67-5736C45CB30B}"/>
            </c:ext>
          </c:extLst>
        </c:ser>
        <c:ser>
          <c:idx val="1"/>
          <c:order val="1"/>
          <c:tx>
            <c:strRef>
              <c:f>'CR-GR-HSE-411'!$C$5</c:f>
              <c:strCache>
                <c:ptCount val="1"/>
              </c:strCache>
            </c:strRef>
          </c:tx>
          <c:spPr>
            <a:solidFill>
              <a:schemeClr val="accent2"/>
            </a:solidFill>
            <a:ln>
              <a:noFill/>
            </a:ln>
            <a:effectLst/>
          </c:spPr>
          <c:invertIfNegative val="0"/>
          <c:cat>
            <c:strRef>
              <c:f>'CR-GR-HSE-411'!$A$6:$A$8</c:f>
              <c:strCache>
                <c:ptCount val="3"/>
                <c:pt idx="0">
                  <c:v>3.1 Organisation and Management System</c:v>
                </c:pt>
                <c:pt idx="1">
                  <c:v>3.2 Environmental Risk Management</c:v>
                </c:pt>
                <c:pt idx="2">
                  <c:v>3.3 Environmental Practices in Operation</c:v>
                </c:pt>
              </c:strCache>
            </c:strRef>
          </c:cat>
          <c:val>
            <c:numRef>
              <c:f>'CR-GR-HSE-411'!$C$6:$C$8</c:f>
              <c:numCache>
                <c:formatCode>General</c:formatCode>
                <c:ptCount val="3"/>
              </c:numCache>
            </c:numRef>
          </c:val>
          <c:extLst>
            <c:ext xmlns:c16="http://schemas.microsoft.com/office/drawing/2014/chart" uri="{C3380CC4-5D6E-409C-BE32-E72D297353CC}">
              <c16:uniqueId val="{00000001-C6FA-488E-BF67-5736C45CB30B}"/>
            </c:ext>
          </c:extLst>
        </c:ser>
        <c:ser>
          <c:idx val="2"/>
          <c:order val="2"/>
          <c:tx>
            <c:strRef>
              <c:f>'CR-GR-HSE-411'!$D$5</c:f>
              <c:strCache>
                <c:ptCount val="1"/>
              </c:strCache>
            </c:strRef>
          </c:tx>
          <c:spPr>
            <a:solidFill>
              <a:schemeClr val="accent3"/>
            </a:solidFill>
            <a:ln>
              <a:noFill/>
            </a:ln>
            <a:effectLst/>
          </c:spPr>
          <c:invertIfNegative val="0"/>
          <c:cat>
            <c:strRef>
              <c:f>'CR-GR-HSE-411'!$A$6:$A$8</c:f>
              <c:strCache>
                <c:ptCount val="3"/>
                <c:pt idx="0">
                  <c:v>3.1 Organisation and Management System</c:v>
                </c:pt>
                <c:pt idx="1">
                  <c:v>3.2 Environmental Risk Management</c:v>
                </c:pt>
                <c:pt idx="2">
                  <c:v>3.3 Environmental Practices in Operation</c:v>
                </c:pt>
              </c:strCache>
            </c:strRef>
          </c:cat>
          <c:val>
            <c:numRef>
              <c:f>'CR-GR-HSE-411'!$D$6:$D$8</c:f>
              <c:numCache>
                <c:formatCode>General</c:formatCode>
                <c:ptCount val="3"/>
              </c:numCache>
            </c:numRef>
          </c:val>
          <c:extLst>
            <c:ext xmlns:c16="http://schemas.microsoft.com/office/drawing/2014/chart" uri="{C3380CC4-5D6E-409C-BE32-E72D297353CC}">
              <c16:uniqueId val="{00000002-C6FA-488E-BF67-5736C45CB30B}"/>
            </c:ext>
          </c:extLst>
        </c:ser>
        <c:ser>
          <c:idx val="3"/>
          <c:order val="3"/>
          <c:tx>
            <c:strRef>
              <c:f>'CR-GR-HSE-411'!$E$5</c:f>
              <c:strCache>
                <c:ptCount val="1"/>
                <c:pt idx="0">
                  <c:v>% of compliance</c:v>
                </c:pt>
              </c:strCache>
            </c:strRef>
          </c:tx>
          <c:spPr>
            <a:solidFill>
              <a:srgbClr val="0070C0"/>
            </a:solidFill>
            <a:ln>
              <a:noFill/>
            </a:ln>
            <a:effectLst/>
          </c:spPr>
          <c:invertIfNegative val="0"/>
          <c:cat>
            <c:strRef>
              <c:f>'CR-GR-HSE-411'!$A$6:$A$8</c:f>
              <c:strCache>
                <c:ptCount val="3"/>
                <c:pt idx="0">
                  <c:v>3.1 Organisation and Management System</c:v>
                </c:pt>
                <c:pt idx="1">
                  <c:v>3.2 Environmental Risk Management</c:v>
                </c:pt>
                <c:pt idx="2">
                  <c:v>3.3 Environmental Practices in Operation</c:v>
                </c:pt>
              </c:strCache>
            </c:strRef>
          </c:cat>
          <c:val>
            <c:numRef>
              <c:f>'CR-GR-HSE-411'!$E$6:$E$8</c:f>
              <c:numCache>
                <c:formatCode>0%</c:formatCode>
                <c:ptCount val="3"/>
                <c:pt idx="0">
                  <c:v>0</c:v>
                </c:pt>
                <c:pt idx="1">
                  <c:v>0</c:v>
                </c:pt>
                <c:pt idx="2">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10</xdr:col>
      <xdr:colOff>95251</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2"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tabSelected="1" view="pageBreakPreview" topLeftCell="A45" zoomScale="80" zoomScaleNormal="90" zoomScaleSheetLayoutView="80" workbookViewId="0">
      <selection activeCell="G47" sqref="G47"/>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60.42578125" style="11" customWidth="1"/>
    <col min="6" max="6" width="30.28515625" style="11" customWidth="1"/>
    <col min="7" max="7" width="30.28515625" style="1" customWidth="1"/>
    <col min="8" max="8" width="12.85546875" style="1" customWidth="1"/>
    <col min="9" max="9" width="12.140625" style="1" customWidth="1"/>
    <col min="10" max="10" width="0.7109375" style="1" hidden="1" customWidth="1"/>
    <col min="11" max="11" width="10.8554687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76" t="s">
        <v>36</v>
      </c>
      <c r="B1" s="77"/>
      <c r="C1" s="77"/>
      <c r="D1" s="77"/>
      <c r="E1" s="77"/>
      <c r="F1" s="77"/>
      <c r="G1" s="77"/>
      <c r="H1" s="77"/>
      <c r="I1" s="77"/>
      <c r="J1" s="77"/>
      <c r="K1" s="77"/>
      <c r="L1" s="77"/>
      <c r="M1" s="78"/>
    </row>
    <row r="2" spans="1:16" ht="35.25" customHeight="1" thickBot="1" x14ac:dyDescent="0.3"/>
    <row r="3" spans="1:16" ht="18.75" customHeight="1" thickBot="1" x14ac:dyDescent="0.3">
      <c r="A3" s="79" t="s">
        <v>14</v>
      </c>
      <c r="B3" s="80"/>
      <c r="C3" s="80"/>
      <c r="D3" s="80"/>
      <c r="E3" s="81"/>
      <c r="F3" s="14" t="s">
        <v>15</v>
      </c>
      <c r="G3" s="15" t="s">
        <v>16</v>
      </c>
      <c r="I3" s="86" t="s">
        <v>30</v>
      </c>
      <c r="J3" s="87"/>
      <c r="K3" s="88"/>
      <c r="L3" s="88"/>
      <c r="M3" s="24" t="s">
        <v>29</v>
      </c>
      <c r="P3" s="18" t="s">
        <v>15</v>
      </c>
    </row>
    <row r="4" spans="1:16" s="5" customFormat="1" ht="33" customHeight="1" thickBot="1" x14ac:dyDescent="0.3">
      <c r="A4" s="6"/>
      <c r="B4" s="6"/>
      <c r="C4" s="6"/>
      <c r="D4" s="6"/>
      <c r="H4" s="7"/>
      <c r="I4" s="7"/>
      <c r="J4" s="7"/>
      <c r="K4" s="8"/>
      <c r="L4" s="8"/>
      <c r="P4" s="19" t="s">
        <v>16</v>
      </c>
    </row>
    <row r="5" spans="1:16" s="5" customFormat="1" ht="32.25" customHeight="1" thickBot="1" x14ac:dyDescent="0.3">
      <c r="A5" s="82" t="str">
        <f>A12</f>
        <v>Section Description</v>
      </c>
      <c r="B5" s="83"/>
      <c r="C5" s="83"/>
      <c r="D5" s="83"/>
      <c r="E5" s="17" t="s">
        <v>17</v>
      </c>
      <c r="F5" s="10"/>
      <c r="G5" s="12"/>
      <c r="I5" s="7"/>
      <c r="J5" s="7"/>
      <c r="K5" s="8"/>
    </row>
    <row r="6" spans="1:16" s="5" customFormat="1" ht="32.25" customHeight="1" x14ac:dyDescent="0.25">
      <c r="A6" s="84" t="str">
        <f>A13</f>
        <v>3.1 Organisation and Management System</v>
      </c>
      <c r="B6" s="85"/>
      <c r="C6" s="85"/>
      <c r="D6" s="85"/>
      <c r="E6" s="16">
        <f>AVERAGE(K13:K13)</f>
        <v>0</v>
      </c>
      <c r="F6" s="13"/>
      <c r="G6" s="12"/>
      <c r="I6" s="7"/>
      <c r="J6" s="7"/>
      <c r="K6" s="8"/>
    </row>
    <row r="7" spans="1:16" s="5" customFormat="1" ht="32.25" customHeight="1" x14ac:dyDescent="0.25">
      <c r="A7" s="84" t="str">
        <f>A21</f>
        <v>3.2 Environmental Risk Management</v>
      </c>
      <c r="B7" s="85"/>
      <c r="C7" s="85"/>
      <c r="D7" s="85"/>
      <c r="E7" s="16">
        <f>AVERAGE(K15:K25)</f>
        <v>0</v>
      </c>
      <c r="F7" s="13"/>
      <c r="G7" s="12"/>
      <c r="I7" s="7"/>
      <c r="J7" s="7"/>
      <c r="K7" s="8"/>
    </row>
    <row r="8" spans="1:16" s="5" customFormat="1" ht="32.25" customHeight="1" thickBot="1" x14ac:dyDescent="0.3">
      <c r="A8" s="89" t="str">
        <f>A26</f>
        <v>3.3 Environmental Practices in Operation</v>
      </c>
      <c r="B8" s="90"/>
      <c r="C8" s="90"/>
      <c r="D8" s="90"/>
      <c r="E8" s="16">
        <f>AVERAGE(K16:K35)</f>
        <v>0</v>
      </c>
      <c r="F8" s="13"/>
      <c r="G8" s="12"/>
      <c r="I8" s="7"/>
      <c r="J8" s="7"/>
      <c r="K8" s="8"/>
    </row>
    <row r="9" spans="1:16" s="5" customFormat="1" ht="18.75" customHeight="1" x14ac:dyDescent="0.25">
      <c r="A9" s="20"/>
      <c r="B9" s="20"/>
      <c r="C9" s="20"/>
      <c r="D9" s="20"/>
      <c r="E9" s="21"/>
      <c r="F9" s="13"/>
      <c r="G9" s="12"/>
      <c r="H9" s="7"/>
      <c r="I9" s="7"/>
      <c r="J9" s="7"/>
      <c r="K9" s="8"/>
    </row>
    <row r="10" spans="1:16" s="5" customFormat="1" ht="32.25" customHeight="1" x14ac:dyDescent="0.25">
      <c r="A10" s="91" t="s">
        <v>18</v>
      </c>
      <c r="B10" s="91"/>
      <c r="C10" s="91"/>
      <c r="D10" s="91"/>
      <c r="E10" s="26" t="s">
        <v>149</v>
      </c>
      <c r="F10" s="22" t="s">
        <v>19</v>
      </c>
      <c r="G10" s="23" t="s">
        <v>28</v>
      </c>
      <c r="H10" s="7"/>
      <c r="I10" s="7"/>
      <c r="J10" s="7"/>
      <c r="K10" s="8"/>
    </row>
    <row r="11" spans="1:16" s="5" customFormat="1" ht="18.75" customHeight="1" thickBot="1" x14ac:dyDescent="0.3">
      <c r="A11" s="95"/>
      <c r="B11" s="95"/>
      <c r="C11" s="95"/>
      <c r="D11" s="95"/>
      <c r="E11" s="95"/>
      <c r="F11" s="95"/>
      <c r="G11" s="95"/>
      <c r="H11" s="7"/>
      <c r="I11" s="7"/>
      <c r="J11" s="7"/>
      <c r="K11" s="8"/>
      <c r="L11" s="8"/>
      <c r="M11" s="8"/>
      <c r="N11" s="7"/>
      <c r="P11" s="9"/>
    </row>
    <row r="12" spans="1:16" s="3" customFormat="1" ht="93.75" customHeight="1" x14ac:dyDescent="0.25">
      <c r="A12" s="27" t="s">
        <v>20</v>
      </c>
      <c r="B12" s="28" t="s">
        <v>1</v>
      </c>
      <c r="C12" s="28" t="s">
        <v>21</v>
      </c>
      <c r="D12" s="28" t="s">
        <v>2</v>
      </c>
      <c r="E12" s="28" t="s">
        <v>22</v>
      </c>
      <c r="F12" s="28" t="s">
        <v>23</v>
      </c>
      <c r="G12" s="28" t="s">
        <v>27</v>
      </c>
      <c r="H12" s="28" t="s">
        <v>32</v>
      </c>
      <c r="I12" s="29" t="s">
        <v>33</v>
      </c>
      <c r="J12" s="30" t="s">
        <v>17</v>
      </c>
      <c r="K12" s="30" t="s">
        <v>24</v>
      </c>
      <c r="L12" s="28" t="s">
        <v>25</v>
      </c>
      <c r="M12" s="31" t="s">
        <v>26</v>
      </c>
    </row>
    <row r="13" spans="1:16" s="32" customFormat="1" ht="60" customHeight="1" x14ac:dyDescent="0.25">
      <c r="A13" s="92" t="s">
        <v>95</v>
      </c>
      <c r="B13" s="93" t="s">
        <v>34</v>
      </c>
      <c r="C13" s="104" t="s">
        <v>63</v>
      </c>
      <c r="D13" s="105" t="s">
        <v>37</v>
      </c>
      <c r="E13" s="106" t="s">
        <v>79</v>
      </c>
      <c r="F13" s="45" t="s">
        <v>98</v>
      </c>
      <c r="G13" s="49" t="s">
        <v>102</v>
      </c>
      <c r="H13" s="73" t="s">
        <v>16</v>
      </c>
      <c r="I13" s="48">
        <v>0</v>
      </c>
      <c r="J13" s="50">
        <f t="shared" ref="J13:J51" si="0">IF(H13="NA","-",IF(H13="NON",0,I13))</f>
        <v>0</v>
      </c>
      <c r="K13" s="108">
        <f>IF((H13="NA")*AND(H14="NA"),"-",AVERAGE(J13:J14))</f>
        <v>0</v>
      </c>
      <c r="L13" s="51"/>
      <c r="M13" s="52"/>
    </row>
    <row r="14" spans="1:16" ht="30" x14ac:dyDescent="0.25">
      <c r="A14" s="92"/>
      <c r="B14" s="94"/>
      <c r="C14" s="98"/>
      <c r="D14" s="100"/>
      <c r="E14" s="107"/>
      <c r="F14" s="45" t="s">
        <v>99</v>
      </c>
      <c r="G14" s="35" t="s">
        <v>103</v>
      </c>
      <c r="H14" s="73" t="s">
        <v>16</v>
      </c>
      <c r="I14" s="33">
        <v>0</v>
      </c>
      <c r="J14" s="50">
        <f t="shared" si="0"/>
        <v>0</v>
      </c>
      <c r="K14" s="108"/>
      <c r="L14" s="53"/>
      <c r="M14" s="54"/>
    </row>
    <row r="15" spans="1:16" ht="102.75" customHeight="1" x14ac:dyDescent="0.25">
      <c r="A15" s="92"/>
      <c r="B15" s="96" t="s">
        <v>38</v>
      </c>
      <c r="C15" s="97" t="s">
        <v>64</v>
      </c>
      <c r="D15" s="99" t="s">
        <v>39</v>
      </c>
      <c r="E15" s="101" t="s">
        <v>80</v>
      </c>
      <c r="F15" s="36" t="s">
        <v>100</v>
      </c>
      <c r="G15" s="37" t="s">
        <v>115</v>
      </c>
      <c r="H15" s="73" t="s">
        <v>16</v>
      </c>
      <c r="I15" s="33">
        <v>0</v>
      </c>
      <c r="J15" s="50">
        <f t="shared" si="0"/>
        <v>0</v>
      </c>
      <c r="K15" s="103">
        <f>IF((H15="NA")*AND(H16="NA"),"-",AVERAGE(J15:J16))</f>
        <v>0</v>
      </c>
      <c r="L15" s="25"/>
      <c r="M15" s="25"/>
    </row>
    <row r="16" spans="1:16" ht="116.25" customHeight="1" x14ac:dyDescent="0.25">
      <c r="A16" s="92"/>
      <c r="B16" s="94"/>
      <c r="C16" s="98"/>
      <c r="D16" s="100"/>
      <c r="E16" s="102"/>
      <c r="F16" s="36" t="s">
        <v>101</v>
      </c>
      <c r="G16" s="37" t="s">
        <v>115</v>
      </c>
      <c r="H16" s="73" t="s">
        <v>16</v>
      </c>
      <c r="I16" s="33">
        <v>0</v>
      </c>
      <c r="J16" s="50">
        <f t="shared" si="0"/>
        <v>0</v>
      </c>
      <c r="K16" s="103"/>
      <c r="L16" s="25"/>
      <c r="M16" s="25"/>
    </row>
    <row r="17" spans="1:13" ht="159.75" customHeight="1" x14ac:dyDescent="0.25">
      <c r="A17" s="92"/>
      <c r="B17" s="96" t="s">
        <v>40</v>
      </c>
      <c r="C17" s="97" t="s">
        <v>65</v>
      </c>
      <c r="D17" s="99" t="s">
        <v>41</v>
      </c>
      <c r="E17" s="106" t="s">
        <v>81</v>
      </c>
      <c r="F17" s="36" t="s">
        <v>116</v>
      </c>
      <c r="G17" s="37" t="s">
        <v>150</v>
      </c>
      <c r="H17" s="73" t="s">
        <v>16</v>
      </c>
      <c r="I17" s="33">
        <v>0</v>
      </c>
      <c r="J17" s="50">
        <f t="shared" si="0"/>
        <v>0</v>
      </c>
      <c r="K17" s="103">
        <f>IF((H17="NA")*AND(H18="NA"),"-",AVERAGE(J17:J18))</f>
        <v>0</v>
      </c>
      <c r="L17" s="25"/>
      <c r="M17" s="25"/>
    </row>
    <row r="18" spans="1:13" ht="159.75" customHeight="1" x14ac:dyDescent="0.25">
      <c r="A18" s="92"/>
      <c r="B18" s="93"/>
      <c r="C18" s="104"/>
      <c r="D18" s="105"/>
      <c r="E18" s="107"/>
      <c r="F18" s="36" t="s">
        <v>117</v>
      </c>
      <c r="G18" s="37" t="s">
        <v>114</v>
      </c>
      <c r="H18" s="73" t="s">
        <v>16</v>
      </c>
      <c r="I18" s="33">
        <v>0</v>
      </c>
      <c r="J18" s="50">
        <f t="shared" si="0"/>
        <v>0</v>
      </c>
      <c r="K18" s="103"/>
      <c r="L18" s="25"/>
      <c r="M18" s="25"/>
    </row>
    <row r="19" spans="1:13" ht="65.25" customHeight="1" x14ac:dyDescent="0.25">
      <c r="A19" s="92"/>
      <c r="B19" s="96" t="s">
        <v>42</v>
      </c>
      <c r="C19" s="97" t="s">
        <v>66</v>
      </c>
      <c r="D19" s="99" t="s">
        <v>43</v>
      </c>
      <c r="E19" s="119" t="s">
        <v>82</v>
      </c>
      <c r="F19" s="55" t="s">
        <v>118</v>
      </c>
      <c r="G19" s="37" t="s">
        <v>104</v>
      </c>
      <c r="H19" s="73" t="s">
        <v>16</v>
      </c>
      <c r="I19" s="109">
        <v>0</v>
      </c>
      <c r="J19" s="50">
        <f t="shared" si="0"/>
        <v>0</v>
      </c>
      <c r="K19" s="103">
        <f>IF((H19="NA")*AND(H20="NA"),"-",AVERAGE(J19:J20))</f>
        <v>0</v>
      </c>
      <c r="L19" s="56"/>
      <c r="M19" s="57"/>
    </row>
    <row r="20" spans="1:13" ht="57" customHeight="1" thickBot="1" x14ac:dyDescent="0.3">
      <c r="A20" s="92"/>
      <c r="B20" s="115"/>
      <c r="C20" s="116"/>
      <c r="D20" s="117"/>
      <c r="E20" s="114"/>
      <c r="F20" s="58" t="s">
        <v>119</v>
      </c>
      <c r="G20" s="37" t="s">
        <v>104</v>
      </c>
      <c r="H20" s="73" t="s">
        <v>16</v>
      </c>
      <c r="I20" s="110"/>
      <c r="J20" s="50">
        <f t="shared" si="0"/>
        <v>0</v>
      </c>
      <c r="K20" s="103"/>
      <c r="L20" s="59"/>
      <c r="M20" s="60"/>
    </row>
    <row r="21" spans="1:13" ht="135" x14ac:dyDescent="0.25">
      <c r="A21" s="111" t="s">
        <v>96</v>
      </c>
      <c r="B21" s="93" t="s">
        <v>44</v>
      </c>
      <c r="C21" s="104" t="s">
        <v>67</v>
      </c>
      <c r="D21" s="105" t="s">
        <v>45</v>
      </c>
      <c r="E21" s="113" t="s">
        <v>83</v>
      </c>
      <c r="F21" s="43" t="s">
        <v>120</v>
      </c>
      <c r="G21" s="37" t="s">
        <v>151</v>
      </c>
      <c r="H21" s="73" t="s">
        <v>16</v>
      </c>
      <c r="I21" s="48">
        <v>0</v>
      </c>
      <c r="J21" s="50">
        <f t="shared" si="0"/>
        <v>0</v>
      </c>
      <c r="K21" s="109">
        <f>IF((H21="NA")*AND(H22="NA")*AND(H23="NA")*AND(H24="NA")*AND(H25="NA"),"-",AVERAGE(J21:J25))</f>
        <v>0</v>
      </c>
      <c r="L21" s="51"/>
      <c r="M21" s="52"/>
    </row>
    <row r="22" spans="1:13" ht="81.75" customHeight="1" x14ac:dyDescent="0.25">
      <c r="A22" s="92"/>
      <c r="B22" s="93"/>
      <c r="C22" s="104"/>
      <c r="D22" s="105"/>
      <c r="E22" s="113"/>
      <c r="F22" s="39" t="s">
        <v>122</v>
      </c>
      <c r="G22" s="37" t="s">
        <v>105</v>
      </c>
      <c r="H22" s="73" t="s">
        <v>16</v>
      </c>
      <c r="I22" s="33"/>
      <c r="J22" s="50">
        <f t="shared" si="0"/>
        <v>0</v>
      </c>
      <c r="K22" s="108"/>
      <c r="L22" s="56"/>
      <c r="M22" s="57"/>
    </row>
    <row r="23" spans="1:13" ht="129" customHeight="1" x14ac:dyDescent="0.25">
      <c r="A23" s="92"/>
      <c r="B23" s="94"/>
      <c r="C23" s="98"/>
      <c r="D23" s="100"/>
      <c r="E23" s="114"/>
      <c r="F23" s="39" t="s">
        <v>121</v>
      </c>
      <c r="G23" s="37" t="s">
        <v>152</v>
      </c>
      <c r="H23" s="73" t="s">
        <v>16</v>
      </c>
      <c r="I23" s="33"/>
      <c r="J23" s="50">
        <f t="shared" si="0"/>
        <v>0</v>
      </c>
      <c r="K23" s="108"/>
      <c r="L23" s="56"/>
      <c r="M23" s="57"/>
    </row>
    <row r="24" spans="1:13" ht="90" x14ac:dyDescent="0.25">
      <c r="A24" s="92"/>
      <c r="B24" s="96" t="s">
        <v>46</v>
      </c>
      <c r="C24" s="97" t="s">
        <v>68</v>
      </c>
      <c r="D24" s="99" t="s">
        <v>47</v>
      </c>
      <c r="E24" s="106" t="s">
        <v>84</v>
      </c>
      <c r="F24" s="39" t="s">
        <v>123</v>
      </c>
      <c r="G24" s="37" t="s">
        <v>106</v>
      </c>
      <c r="H24" s="73" t="s">
        <v>16</v>
      </c>
      <c r="I24" s="47">
        <v>0</v>
      </c>
      <c r="J24" s="50">
        <f t="shared" si="0"/>
        <v>0</v>
      </c>
      <c r="K24" s="103">
        <f>IF((H24="NA")*AND(H25="NA"),"-",AVERAGE(J24:J25))</f>
        <v>0</v>
      </c>
      <c r="L24" s="56"/>
      <c r="M24" s="57"/>
    </row>
    <row r="25" spans="1:13" ht="97.5" customHeight="1" thickBot="1" x14ac:dyDescent="0.3">
      <c r="A25" s="112"/>
      <c r="B25" s="115"/>
      <c r="C25" s="116"/>
      <c r="D25" s="117"/>
      <c r="E25" s="118"/>
      <c r="F25" s="41" t="s">
        <v>124</v>
      </c>
      <c r="G25" s="61" t="s">
        <v>153</v>
      </c>
      <c r="H25" s="73" t="s">
        <v>16</v>
      </c>
      <c r="I25" s="47">
        <v>0</v>
      </c>
      <c r="J25" s="50">
        <f t="shared" si="0"/>
        <v>0</v>
      </c>
      <c r="K25" s="103"/>
      <c r="L25" s="62"/>
      <c r="M25" s="63"/>
    </row>
    <row r="26" spans="1:13" ht="135" customHeight="1" x14ac:dyDescent="0.25">
      <c r="A26" s="111" t="s">
        <v>97</v>
      </c>
      <c r="B26" s="120" t="s">
        <v>48</v>
      </c>
      <c r="C26" s="104" t="s">
        <v>69</v>
      </c>
      <c r="D26" s="105" t="s">
        <v>49</v>
      </c>
      <c r="E26" s="122" t="s">
        <v>85</v>
      </c>
      <c r="F26" s="42" t="s">
        <v>125</v>
      </c>
      <c r="G26" s="49" t="s">
        <v>107</v>
      </c>
      <c r="H26" s="73" t="s">
        <v>16</v>
      </c>
      <c r="I26" s="48">
        <v>0</v>
      </c>
      <c r="J26" s="50">
        <f t="shared" si="0"/>
        <v>0</v>
      </c>
      <c r="K26" s="109">
        <f>IF((H26="NA")*AND(H27="NA")*AND(H28="NA"),"-",AVERAGE(J26:J28))</f>
        <v>0</v>
      </c>
      <c r="L26" s="53"/>
      <c r="M26" s="54"/>
    </row>
    <row r="27" spans="1:13" ht="30" x14ac:dyDescent="0.25">
      <c r="A27" s="92"/>
      <c r="B27" s="120"/>
      <c r="C27" s="104"/>
      <c r="D27" s="105"/>
      <c r="E27" s="123"/>
      <c r="F27" s="39" t="s">
        <v>126</v>
      </c>
      <c r="G27" s="40" t="s">
        <v>108</v>
      </c>
      <c r="H27" s="73" t="s">
        <v>16</v>
      </c>
      <c r="I27" s="47"/>
      <c r="J27" s="50">
        <f t="shared" si="0"/>
        <v>0</v>
      </c>
      <c r="K27" s="108"/>
      <c r="L27" s="56"/>
      <c r="M27" s="57"/>
    </row>
    <row r="28" spans="1:13" ht="105" x14ac:dyDescent="0.25">
      <c r="A28" s="92"/>
      <c r="B28" s="121"/>
      <c r="C28" s="98"/>
      <c r="D28" s="100"/>
      <c r="E28" s="102"/>
      <c r="F28" s="39" t="s">
        <v>127</v>
      </c>
      <c r="G28" s="40" t="s">
        <v>108</v>
      </c>
      <c r="H28" s="73" t="s">
        <v>16</v>
      </c>
      <c r="I28" s="47"/>
      <c r="J28" s="50">
        <f t="shared" si="0"/>
        <v>0</v>
      </c>
      <c r="K28" s="132"/>
      <c r="L28" s="56"/>
      <c r="M28" s="57"/>
    </row>
    <row r="29" spans="1:13" ht="96.75" customHeight="1" x14ac:dyDescent="0.25">
      <c r="A29" s="92"/>
      <c r="B29" s="124" t="s">
        <v>50</v>
      </c>
      <c r="C29" s="97" t="s">
        <v>70</v>
      </c>
      <c r="D29" s="99" t="s">
        <v>51</v>
      </c>
      <c r="E29" s="106" t="s">
        <v>86</v>
      </c>
      <c r="F29" s="38" t="s">
        <v>128</v>
      </c>
      <c r="G29" s="37" t="s">
        <v>109</v>
      </c>
      <c r="H29" s="73" t="s">
        <v>16</v>
      </c>
      <c r="I29" s="33">
        <v>0</v>
      </c>
      <c r="J29" s="50">
        <f t="shared" si="0"/>
        <v>0</v>
      </c>
      <c r="K29" s="103">
        <f>IF((H29="NA")*AND(H30="NA"),"-",AVERAGE(J29:J30))</f>
        <v>0</v>
      </c>
      <c r="L29" s="25"/>
      <c r="M29" s="25"/>
    </row>
    <row r="30" spans="1:13" ht="30" x14ac:dyDescent="0.25">
      <c r="A30" s="92"/>
      <c r="B30" s="121"/>
      <c r="C30" s="98"/>
      <c r="D30" s="100"/>
      <c r="E30" s="107"/>
      <c r="F30" s="38" t="s">
        <v>129</v>
      </c>
      <c r="G30" s="37" t="s">
        <v>109</v>
      </c>
      <c r="H30" s="73" t="s">
        <v>16</v>
      </c>
      <c r="I30" s="33"/>
      <c r="J30" s="50">
        <f t="shared" si="0"/>
        <v>0</v>
      </c>
      <c r="K30" s="103"/>
      <c r="L30" s="25"/>
      <c r="M30" s="25"/>
    </row>
    <row r="31" spans="1:13" ht="197.25" customHeight="1" x14ac:dyDescent="0.25">
      <c r="A31" s="92"/>
      <c r="B31" s="64" t="s">
        <v>52</v>
      </c>
      <c r="C31" s="65" t="s">
        <v>71</v>
      </c>
      <c r="D31" s="66" t="s">
        <v>51</v>
      </c>
      <c r="E31" s="74" t="s">
        <v>87</v>
      </c>
      <c r="F31" s="71" t="s">
        <v>35</v>
      </c>
      <c r="G31" s="67" t="s">
        <v>35</v>
      </c>
      <c r="H31" s="73" t="s">
        <v>16</v>
      </c>
      <c r="I31" s="33">
        <v>0</v>
      </c>
      <c r="J31" s="50">
        <f t="shared" si="0"/>
        <v>0</v>
      </c>
      <c r="K31" s="33">
        <f>IF((H31="NA"),"-",AVERAGE(J31:J31))</f>
        <v>0</v>
      </c>
      <c r="L31" s="25"/>
      <c r="M31" s="25"/>
    </row>
    <row r="32" spans="1:13" ht="240" customHeight="1" x14ac:dyDescent="0.25">
      <c r="A32" s="92"/>
      <c r="B32" s="124" t="s">
        <v>53</v>
      </c>
      <c r="C32" s="97" t="s">
        <v>72</v>
      </c>
      <c r="D32" s="99" t="s">
        <v>54</v>
      </c>
      <c r="E32" s="106" t="s">
        <v>88</v>
      </c>
      <c r="F32" s="38" t="s">
        <v>130</v>
      </c>
      <c r="G32" s="37" t="s">
        <v>110</v>
      </c>
      <c r="H32" s="73" t="s">
        <v>16</v>
      </c>
      <c r="I32" s="33">
        <v>0</v>
      </c>
      <c r="J32" s="50">
        <f t="shared" si="0"/>
        <v>0</v>
      </c>
      <c r="K32" s="109">
        <f>IF((H32="NA")*AND(H33="NA")*AND(H34="NA"),"-",AVERAGE(J32:J34))</f>
        <v>0</v>
      </c>
      <c r="L32" s="25"/>
      <c r="M32" s="25"/>
    </row>
    <row r="33" spans="1:13" ht="45" x14ac:dyDescent="0.25">
      <c r="A33" s="92"/>
      <c r="B33" s="120"/>
      <c r="C33" s="104"/>
      <c r="D33" s="105"/>
      <c r="E33" s="125"/>
      <c r="F33" s="38" t="s">
        <v>131</v>
      </c>
      <c r="G33" s="37" t="s">
        <v>110</v>
      </c>
      <c r="H33" s="73" t="s">
        <v>16</v>
      </c>
      <c r="I33" s="33"/>
      <c r="J33" s="50">
        <f t="shared" si="0"/>
        <v>0</v>
      </c>
      <c r="K33" s="108"/>
      <c r="L33" s="25"/>
      <c r="M33" s="25"/>
    </row>
    <row r="34" spans="1:13" ht="336.75" customHeight="1" x14ac:dyDescent="0.25">
      <c r="A34" s="92"/>
      <c r="B34" s="121"/>
      <c r="C34" s="98"/>
      <c r="D34" s="100"/>
      <c r="E34" s="107"/>
      <c r="F34" s="38" t="s">
        <v>132</v>
      </c>
      <c r="G34" s="37" t="s">
        <v>110</v>
      </c>
      <c r="H34" s="73" t="s">
        <v>16</v>
      </c>
      <c r="I34" s="33"/>
      <c r="J34" s="50">
        <f t="shared" si="0"/>
        <v>0</v>
      </c>
      <c r="K34" s="132"/>
      <c r="L34" s="25"/>
      <c r="M34" s="25"/>
    </row>
    <row r="35" spans="1:13" ht="266.25" customHeight="1" x14ac:dyDescent="0.25">
      <c r="A35" s="92"/>
      <c r="B35" s="64" t="s">
        <v>55</v>
      </c>
      <c r="C35" s="65" t="s">
        <v>73</v>
      </c>
      <c r="D35" s="66" t="s">
        <v>51</v>
      </c>
      <c r="E35" s="74" t="s">
        <v>89</v>
      </c>
      <c r="F35" s="71" t="s">
        <v>35</v>
      </c>
      <c r="G35" s="68" t="s">
        <v>35</v>
      </c>
      <c r="H35" s="73" t="s">
        <v>16</v>
      </c>
      <c r="I35" s="33">
        <v>0</v>
      </c>
      <c r="J35" s="50">
        <f t="shared" si="0"/>
        <v>0</v>
      </c>
      <c r="K35" s="69"/>
      <c r="L35" s="25"/>
      <c r="M35" s="25"/>
    </row>
    <row r="36" spans="1:13" ht="148.5" customHeight="1" x14ac:dyDescent="0.25">
      <c r="A36" s="92"/>
      <c r="B36" s="64" t="s">
        <v>56</v>
      </c>
      <c r="C36" s="65" t="s">
        <v>75</v>
      </c>
      <c r="D36" s="66" t="s">
        <v>57</v>
      </c>
      <c r="E36" s="75" t="s">
        <v>90</v>
      </c>
      <c r="F36" s="38" t="s">
        <v>133</v>
      </c>
      <c r="G36" s="37" t="s">
        <v>154</v>
      </c>
      <c r="H36" s="73" t="s">
        <v>16</v>
      </c>
      <c r="I36" s="33">
        <v>0</v>
      </c>
      <c r="J36" s="50">
        <f t="shared" si="0"/>
        <v>0</v>
      </c>
      <c r="K36" s="33">
        <f>IF((H36="NA"),"-",AVERAGE(J36:J36))</f>
        <v>0</v>
      </c>
      <c r="L36" s="25"/>
      <c r="M36" s="25"/>
    </row>
    <row r="37" spans="1:13" ht="180" customHeight="1" x14ac:dyDescent="0.25">
      <c r="A37" s="92"/>
      <c r="B37" s="124" t="s">
        <v>58</v>
      </c>
      <c r="C37" s="97" t="s">
        <v>74</v>
      </c>
      <c r="D37" s="99" t="s">
        <v>57</v>
      </c>
      <c r="E37" s="106" t="s">
        <v>89</v>
      </c>
      <c r="F37" s="38" t="s">
        <v>134</v>
      </c>
      <c r="G37" s="135" t="s">
        <v>155</v>
      </c>
      <c r="H37" s="73" t="s">
        <v>16</v>
      </c>
      <c r="I37" s="33">
        <v>0</v>
      </c>
      <c r="J37" s="50">
        <f t="shared" si="0"/>
        <v>0</v>
      </c>
      <c r="K37" s="109">
        <f>IF((H37="NA")*AND(H38="NA")*AND(H39="NA")*AND(H40="NA")*AND(H41="NA"),"-",AVERAGE(J37:J41))</f>
        <v>0</v>
      </c>
      <c r="L37" s="25"/>
      <c r="M37" s="25"/>
    </row>
    <row r="38" spans="1:13" ht="139.5" customHeight="1" x14ac:dyDescent="0.25">
      <c r="A38" s="92"/>
      <c r="B38" s="120"/>
      <c r="C38" s="104"/>
      <c r="D38" s="105"/>
      <c r="E38" s="125"/>
      <c r="F38" s="38" t="s">
        <v>135</v>
      </c>
      <c r="G38" s="136"/>
      <c r="H38" s="73" t="s">
        <v>16</v>
      </c>
      <c r="I38" s="33">
        <v>0</v>
      </c>
      <c r="J38" s="50">
        <f t="shared" si="0"/>
        <v>0</v>
      </c>
      <c r="K38" s="108"/>
      <c r="L38" s="53"/>
      <c r="M38" s="54"/>
    </row>
    <row r="39" spans="1:13" ht="150" x14ac:dyDescent="0.25">
      <c r="A39" s="92"/>
      <c r="B39" s="120"/>
      <c r="C39" s="104"/>
      <c r="D39" s="105"/>
      <c r="E39" s="125"/>
      <c r="F39" s="38" t="s">
        <v>136</v>
      </c>
      <c r="G39" s="136"/>
      <c r="H39" s="73" t="s">
        <v>16</v>
      </c>
      <c r="I39" s="33">
        <v>0</v>
      </c>
      <c r="J39" s="50">
        <f t="shared" si="0"/>
        <v>0</v>
      </c>
      <c r="K39" s="108"/>
      <c r="L39" s="53"/>
      <c r="M39" s="54"/>
    </row>
    <row r="40" spans="1:13" ht="30" customHeight="1" x14ac:dyDescent="0.25">
      <c r="A40" s="92"/>
      <c r="B40" s="120"/>
      <c r="C40" s="104"/>
      <c r="D40" s="105"/>
      <c r="E40" s="125"/>
      <c r="F40" s="38" t="s">
        <v>137</v>
      </c>
      <c r="G40" s="136"/>
      <c r="H40" s="73" t="s">
        <v>16</v>
      </c>
      <c r="I40" s="33">
        <v>0</v>
      </c>
      <c r="J40" s="50">
        <f t="shared" si="0"/>
        <v>0</v>
      </c>
      <c r="K40" s="108"/>
      <c r="L40" s="53"/>
      <c r="M40" s="54"/>
    </row>
    <row r="41" spans="1:13" ht="68.25" customHeight="1" x14ac:dyDescent="0.25">
      <c r="A41" s="92"/>
      <c r="B41" s="121"/>
      <c r="C41" s="98"/>
      <c r="D41" s="100"/>
      <c r="E41" s="107"/>
      <c r="F41" s="38" t="s">
        <v>138</v>
      </c>
      <c r="G41" s="137"/>
      <c r="H41" s="73" t="s">
        <v>16</v>
      </c>
      <c r="I41" s="33">
        <v>0</v>
      </c>
      <c r="J41" s="50">
        <f t="shared" si="0"/>
        <v>0</v>
      </c>
      <c r="K41" s="108"/>
      <c r="L41" s="53"/>
      <c r="M41" s="54"/>
    </row>
    <row r="42" spans="1:13" ht="105" x14ac:dyDescent="0.25">
      <c r="A42" s="92"/>
      <c r="B42" s="64" t="s">
        <v>59</v>
      </c>
      <c r="C42" s="65" t="s">
        <v>75</v>
      </c>
      <c r="D42" s="66" t="s">
        <v>57</v>
      </c>
      <c r="E42" s="75" t="s">
        <v>91</v>
      </c>
      <c r="F42" s="38" t="s">
        <v>139</v>
      </c>
      <c r="G42" s="37" t="s">
        <v>156</v>
      </c>
      <c r="H42" s="73" t="s">
        <v>16</v>
      </c>
      <c r="I42" s="33">
        <v>0</v>
      </c>
      <c r="J42" s="50">
        <f t="shared" si="0"/>
        <v>0</v>
      </c>
      <c r="K42" s="33">
        <f>IF((H42="NA"),"-",AVERAGE(J42:J42))</f>
        <v>0</v>
      </c>
      <c r="L42" s="53"/>
      <c r="M42" s="54"/>
    </row>
    <row r="43" spans="1:13" ht="60" x14ac:dyDescent="0.25">
      <c r="A43" s="92"/>
      <c r="B43" s="124" t="s">
        <v>60</v>
      </c>
      <c r="C43" s="97" t="s">
        <v>77</v>
      </c>
      <c r="D43" s="99" t="s">
        <v>57</v>
      </c>
      <c r="E43" s="106" t="s">
        <v>92</v>
      </c>
      <c r="F43" s="46" t="s">
        <v>140</v>
      </c>
      <c r="G43" s="70" t="s">
        <v>104</v>
      </c>
      <c r="H43" s="73" t="s">
        <v>16</v>
      </c>
      <c r="I43" s="33">
        <v>0</v>
      </c>
      <c r="J43" s="50">
        <f t="shared" si="0"/>
        <v>0</v>
      </c>
      <c r="K43" s="109">
        <f>IF((H43="NA")*AND(H44="NA"),"-",AVERAGE(J43:J43))</f>
        <v>0</v>
      </c>
      <c r="L43" s="25"/>
      <c r="M43" s="25"/>
    </row>
    <row r="44" spans="1:13" ht="62.25" customHeight="1" x14ac:dyDescent="0.25">
      <c r="A44" s="92"/>
      <c r="B44" s="121"/>
      <c r="C44" s="98"/>
      <c r="D44" s="100"/>
      <c r="E44" s="107"/>
      <c r="F44" s="46" t="s">
        <v>141</v>
      </c>
      <c r="G44" s="46" t="s">
        <v>111</v>
      </c>
      <c r="H44" s="73" t="s">
        <v>16</v>
      </c>
      <c r="I44" s="33"/>
      <c r="J44" s="50">
        <f t="shared" si="0"/>
        <v>0</v>
      </c>
      <c r="K44" s="132"/>
      <c r="L44" s="25"/>
      <c r="M44" s="25"/>
    </row>
    <row r="45" spans="1:13" ht="45" x14ac:dyDescent="0.25">
      <c r="A45" s="92"/>
      <c r="B45" s="124" t="s">
        <v>61</v>
      </c>
      <c r="C45" s="97" t="s">
        <v>78</v>
      </c>
      <c r="D45" s="99" t="s">
        <v>57</v>
      </c>
      <c r="E45" s="119" t="s">
        <v>93</v>
      </c>
      <c r="F45" s="38" t="s">
        <v>142</v>
      </c>
      <c r="G45" s="37" t="s">
        <v>157</v>
      </c>
      <c r="H45" s="73" t="s">
        <v>16</v>
      </c>
      <c r="I45" s="33">
        <v>0</v>
      </c>
      <c r="J45" s="50">
        <f t="shared" si="0"/>
        <v>0</v>
      </c>
      <c r="K45" s="109">
        <f>IF((H45="NA")*AND(H46="NA")*AND(H47="NA")*AND(H48="NA")*AND(H49="NA"),"-",AVERAGE(J45:J49))</f>
        <v>0</v>
      </c>
      <c r="L45" s="25"/>
      <c r="M45" s="25"/>
    </row>
    <row r="46" spans="1:13" ht="105" x14ac:dyDescent="0.25">
      <c r="A46" s="92"/>
      <c r="B46" s="120"/>
      <c r="C46" s="104"/>
      <c r="D46" s="105"/>
      <c r="E46" s="113"/>
      <c r="F46" s="38" t="s">
        <v>144</v>
      </c>
      <c r="G46" s="37" t="s">
        <v>157</v>
      </c>
      <c r="H46" s="73" t="s">
        <v>16</v>
      </c>
      <c r="I46" s="33"/>
      <c r="J46" s="50">
        <f t="shared" si="0"/>
        <v>0</v>
      </c>
      <c r="K46" s="108"/>
      <c r="L46" s="25"/>
      <c r="M46" s="25"/>
    </row>
    <row r="47" spans="1:13" ht="105" x14ac:dyDescent="0.25">
      <c r="A47" s="92"/>
      <c r="B47" s="120"/>
      <c r="C47" s="104"/>
      <c r="D47" s="105"/>
      <c r="E47" s="113"/>
      <c r="F47" s="38" t="s">
        <v>143</v>
      </c>
      <c r="G47" s="37" t="s">
        <v>112</v>
      </c>
      <c r="H47" s="73" t="s">
        <v>16</v>
      </c>
      <c r="I47" s="33"/>
      <c r="J47" s="50">
        <f t="shared" si="0"/>
        <v>0</v>
      </c>
      <c r="K47" s="108"/>
      <c r="L47" s="25"/>
      <c r="M47" s="25"/>
    </row>
    <row r="48" spans="1:13" ht="45" x14ac:dyDescent="0.25">
      <c r="A48" s="92"/>
      <c r="B48" s="120"/>
      <c r="C48" s="104"/>
      <c r="D48" s="105"/>
      <c r="E48" s="113"/>
      <c r="F48" s="72" t="s">
        <v>145</v>
      </c>
      <c r="G48" s="37" t="s">
        <v>112</v>
      </c>
      <c r="H48" s="73" t="s">
        <v>16</v>
      </c>
      <c r="I48" s="33"/>
      <c r="J48" s="50">
        <f t="shared" si="0"/>
        <v>0</v>
      </c>
      <c r="K48" s="108"/>
      <c r="L48" s="25"/>
      <c r="M48" s="25"/>
    </row>
    <row r="49" spans="1:13" ht="43.5" customHeight="1" x14ac:dyDescent="0.25">
      <c r="A49" s="92"/>
      <c r="B49" s="121"/>
      <c r="C49" s="98"/>
      <c r="D49" s="100"/>
      <c r="E49" s="114"/>
      <c r="F49" s="38" t="s">
        <v>146</v>
      </c>
      <c r="G49" s="37" t="s">
        <v>112</v>
      </c>
      <c r="H49" s="73" t="s">
        <v>16</v>
      </c>
      <c r="I49" s="33"/>
      <c r="J49" s="50">
        <f t="shared" si="0"/>
        <v>0</v>
      </c>
      <c r="K49" s="132"/>
      <c r="L49" s="25"/>
      <c r="M49" s="25"/>
    </row>
    <row r="50" spans="1:13" ht="135" x14ac:dyDescent="0.25">
      <c r="A50" s="92"/>
      <c r="B50" s="126" t="s">
        <v>62</v>
      </c>
      <c r="C50" s="128" t="s">
        <v>76</v>
      </c>
      <c r="D50" s="130" t="s">
        <v>57</v>
      </c>
      <c r="E50" s="133" t="s">
        <v>94</v>
      </c>
      <c r="F50" s="46" t="s">
        <v>147</v>
      </c>
      <c r="G50" s="46" t="s">
        <v>113</v>
      </c>
      <c r="H50" s="73" t="s">
        <v>16</v>
      </c>
      <c r="I50" s="33">
        <v>0</v>
      </c>
      <c r="J50" s="50">
        <f t="shared" si="0"/>
        <v>0</v>
      </c>
      <c r="K50" s="109">
        <f>IF((H50="NA")*AND(H51="NA"),"-",AVERAGE(J50:J51))</f>
        <v>0</v>
      </c>
      <c r="L50" s="25"/>
      <c r="M50" s="25"/>
    </row>
    <row r="51" spans="1:13" ht="103.5" customHeight="1" thickBot="1" x14ac:dyDescent="0.3">
      <c r="A51" s="112"/>
      <c r="B51" s="127"/>
      <c r="C51" s="129"/>
      <c r="D51" s="131"/>
      <c r="E51" s="134"/>
      <c r="F51" s="44" t="s">
        <v>148</v>
      </c>
      <c r="G51" s="46" t="s">
        <v>113</v>
      </c>
      <c r="H51" s="73" t="s">
        <v>16</v>
      </c>
      <c r="I51" s="34">
        <v>0</v>
      </c>
      <c r="J51" s="50">
        <f t="shared" si="0"/>
        <v>0</v>
      </c>
      <c r="K51" s="110"/>
      <c r="L51" s="62"/>
      <c r="M51" s="62"/>
    </row>
  </sheetData>
  <autoFilter ref="A12:M13" xr:uid="{00000000-0009-0000-0000-000001000000}"/>
  <mergeCells count="79">
    <mergeCell ref="E50:E51"/>
    <mergeCell ref="K50:K51"/>
    <mergeCell ref="K43:K44"/>
    <mergeCell ref="B45:B49"/>
    <mergeCell ref="C45:C49"/>
    <mergeCell ref="D45:D49"/>
    <mergeCell ref="E45:E49"/>
    <mergeCell ref="K45:K49"/>
    <mergeCell ref="K32:K34"/>
    <mergeCell ref="B37:B41"/>
    <mergeCell ref="C37:C41"/>
    <mergeCell ref="D37:D41"/>
    <mergeCell ref="E37:E41"/>
    <mergeCell ref="K37:K41"/>
    <mergeCell ref="G37:G41"/>
    <mergeCell ref="K26:K28"/>
    <mergeCell ref="B29:B30"/>
    <mergeCell ref="C29:C30"/>
    <mergeCell ref="D29:D30"/>
    <mergeCell ref="E29:E30"/>
    <mergeCell ref="K29:K30"/>
    <mergeCell ref="A26:A51"/>
    <mergeCell ref="B26:B28"/>
    <mergeCell ref="C26:C28"/>
    <mergeCell ref="D26:D28"/>
    <mergeCell ref="E26:E28"/>
    <mergeCell ref="B32:B34"/>
    <mergeCell ref="C32:C34"/>
    <mergeCell ref="D32:D34"/>
    <mergeCell ref="E32:E34"/>
    <mergeCell ref="B43:B44"/>
    <mergeCell ref="C43:C44"/>
    <mergeCell ref="D43:D44"/>
    <mergeCell ref="E43:E44"/>
    <mergeCell ref="B50:B51"/>
    <mergeCell ref="C50:C51"/>
    <mergeCell ref="D50:D51"/>
    <mergeCell ref="K19:K20"/>
    <mergeCell ref="A21:A25"/>
    <mergeCell ref="B21:B23"/>
    <mergeCell ref="C21:C23"/>
    <mergeCell ref="D21:D23"/>
    <mergeCell ref="E21:E23"/>
    <mergeCell ref="K21:K23"/>
    <mergeCell ref="B24:B25"/>
    <mergeCell ref="C24:C25"/>
    <mergeCell ref="D24:D25"/>
    <mergeCell ref="E24:E25"/>
    <mergeCell ref="K24:K25"/>
    <mergeCell ref="B19:B20"/>
    <mergeCell ref="C19:C20"/>
    <mergeCell ref="D19:D20"/>
    <mergeCell ref="E19:E20"/>
    <mergeCell ref="I19:I20"/>
    <mergeCell ref="B17:B18"/>
    <mergeCell ref="C17:C18"/>
    <mergeCell ref="D17:D18"/>
    <mergeCell ref="E17:E18"/>
    <mergeCell ref="K15:K16"/>
    <mergeCell ref="K17:K18"/>
    <mergeCell ref="C13:C14"/>
    <mergeCell ref="D13:D14"/>
    <mergeCell ref="E13:E14"/>
    <mergeCell ref="K13:K14"/>
    <mergeCell ref="A7:D7"/>
    <mergeCell ref="A8:D8"/>
    <mergeCell ref="A10:D10"/>
    <mergeCell ref="A13:A20"/>
    <mergeCell ref="B13:B14"/>
    <mergeCell ref="A11:G11"/>
    <mergeCell ref="B15:B16"/>
    <mergeCell ref="C15:C16"/>
    <mergeCell ref="D15:D16"/>
    <mergeCell ref="E15:E16"/>
    <mergeCell ref="A1:M1"/>
    <mergeCell ref="A3:E3"/>
    <mergeCell ref="A5:D5"/>
    <mergeCell ref="A6:D6"/>
    <mergeCell ref="I3:L3"/>
  </mergeCells>
  <conditionalFormatting sqref="L13:M42">
    <cfRule type="expression" dxfId="7" priority="8">
      <formula>G13="YES"</formula>
    </cfRule>
  </conditionalFormatting>
  <conditionalFormatting sqref="L43:L44">
    <cfRule type="expression" dxfId="6" priority="7">
      <formula>G43="YES"</formula>
    </cfRule>
  </conditionalFormatting>
  <conditionalFormatting sqref="M43:M44">
    <cfRule type="expression" dxfId="5" priority="6">
      <formula>H43="YES"</formula>
    </cfRule>
  </conditionalFormatting>
  <conditionalFormatting sqref="L45:M49">
    <cfRule type="expression" dxfId="4" priority="5">
      <formula>G45="YES"</formula>
    </cfRule>
  </conditionalFormatting>
  <conditionalFormatting sqref="L50">
    <cfRule type="expression" dxfId="3" priority="4">
      <formula>G50="YES"</formula>
    </cfRule>
  </conditionalFormatting>
  <conditionalFormatting sqref="M50">
    <cfRule type="expression" dxfId="2" priority="3">
      <formula>H50="YES"</formula>
    </cfRule>
  </conditionalFormatting>
  <conditionalFormatting sqref="L51">
    <cfRule type="expression" dxfId="1" priority="2">
      <formula>G51="YES"</formula>
    </cfRule>
  </conditionalFormatting>
  <conditionalFormatting sqref="M51">
    <cfRule type="expression" dxfId="0" priority="1">
      <formula>H51="YES"</formula>
    </cfRule>
  </conditionalFormatting>
  <pageMargins left="0.31496062992125984" right="0.31496062992125984" top="0.35433070866141736" bottom="0.35433070866141736" header="0.31496062992125984" footer="0.31496062992125984"/>
  <pageSetup paperSize="9" scale="50" fitToHeight="0" orientation="landscape" r:id="rId1"/>
  <headerFooter>
    <oddFooter>&amp;R&amp;P&amp;L&amp;1#&amp;"Calibri"&amp;10&amp;K000000TOTAL Classification: Restricted Distribution TOTAL - All rights reserved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C0AFEF-FE22-4E50-9998-171BC863E853}">
          <x14:formula1>
            <xm:f>Feuil2!$A$3:$A$5</xm:f>
          </x14:formula1>
          <xm:sqref>H13:H51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1F6-6978-4935-8150-0D7396A80836}">
  <dimension ref="A3:A5"/>
  <sheetViews>
    <sheetView workbookViewId="0">
      <selection activeCell="A5" sqref="A5"/>
    </sheetView>
  </sheetViews>
  <sheetFormatPr baseColWidth="10" defaultRowHeight="15" x14ac:dyDescent="0.25"/>
  <sheetData>
    <row r="3" spans="1:1" x14ac:dyDescent="0.25">
      <c r="A3" t="s">
        <v>15</v>
      </c>
    </row>
    <row r="4" spans="1:1" x14ac:dyDescent="0.25">
      <c r="A4" t="s">
        <v>16</v>
      </c>
    </row>
    <row r="5" spans="1:1" x14ac:dyDescent="0.25">
      <c r="A5" t="s">
        <v>31</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CR-GR-HSE-411</vt:lpstr>
      <vt:lpstr>Feuil2</vt:lpstr>
      <vt:lpstr>'CR-GR-HSE-411'!Zone_d_impression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alexandra.papillon@total.com</dc:creator>
  <cp:keywords/>
  <dc:description/>
  <cp:lastModifiedBy>Aurelie SALA</cp:lastModifiedBy>
  <cp:revision/>
  <cp:lastPrinted>2020-06-16T12:26:49Z</cp:lastPrinted>
  <dcterms:created xsi:type="dcterms:W3CDTF">2018-06-26T06:40:28Z</dcterms:created>
  <dcterms:modified xsi:type="dcterms:W3CDTF">2020-11-25T14:53:35Z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